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c\Downloads\"/>
    </mc:Choice>
  </mc:AlternateContent>
  <xr:revisionPtr revIDLastSave="0" documentId="13_ncr:1_{CBE66EE8-4FA5-41F2-9848-698EA616FDBA}" xr6:coauthVersionLast="47" xr6:coauthVersionMax="47" xr10:uidLastSave="{00000000-0000-0000-0000-000000000000}"/>
  <bookViews>
    <workbookView xWindow="28690" yWindow="-110" windowWidth="29020" windowHeight="15820" xr2:uid="{C7D3E901-A942-482A-96A8-D5416DF963FA}"/>
  </bookViews>
  <sheets>
    <sheet name="Planner" sheetId="1" r:id="rId1"/>
  </sheets>
  <definedNames>
    <definedName name="date" localSheetId="0">Planner!A$6</definedName>
    <definedName name="duration" localSheetId="0">Planner!$E1</definedName>
    <definedName name="end_date" localSheetId="0">Planner!$F1</definedName>
    <definedName name="next_date" localSheetId="0">Planner!B$6</definedName>
    <definedName name="percent" localSheetId="0">Planner!#REF!</definedName>
    <definedName name="project_start_date" localSheetId="0">Planner!$M$3</definedName>
    <definedName name="start_date" localSheetId="0">Planner!$D1</definedName>
    <definedName name="type" localSheetId="0">Planner!$B1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" l="1"/>
  <c r="F13" i="1"/>
  <c r="F12" i="1"/>
  <c r="F11" i="1"/>
  <c r="F34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D15" i="1"/>
  <c r="F10" i="1"/>
  <c r="D9" i="1"/>
  <c r="G6" i="1"/>
  <c r="G5" i="1" s="1"/>
  <c r="E15" i="1" l="1"/>
  <c r="F15" i="1" s="1"/>
  <c r="E9" i="1"/>
  <c r="F9" i="1" s="1"/>
  <c r="G7" i="1"/>
  <c r="H6" i="1"/>
  <c r="I6" i="1" l="1"/>
  <c r="H7" i="1"/>
  <c r="J6" i="1" l="1"/>
  <c r="I7" i="1"/>
  <c r="K6" i="1" l="1"/>
  <c r="J7" i="1"/>
  <c r="K7" i="1" l="1"/>
  <c r="L6" i="1"/>
  <c r="L7" i="1" l="1"/>
  <c r="M6" i="1"/>
  <c r="L5" i="1"/>
  <c r="M7" i="1" l="1"/>
  <c r="N6" i="1"/>
  <c r="N7" i="1" l="1"/>
  <c r="O6" i="1"/>
  <c r="O7" i="1" l="1"/>
  <c r="P6" i="1"/>
  <c r="P7" i="1" l="1"/>
  <c r="Q6" i="1"/>
  <c r="R6" i="1" l="1"/>
  <c r="Q5" i="1"/>
  <c r="Q7" i="1"/>
  <c r="R7" i="1" l="1"/>
  <c r="S6" i="1"/>
  <c r="T6" i="1" l="1"/>
  <c r="S7" i="1"/>
  <c r="U6" i="1" l="1"/>
  <c r="T7" i="1"/>
  <c r="V6" i="1" l="1"/>
  <c r="U7" i="1"/>
  <c r="V7" i="1" l="1"/>
  <c r="V5" i="1"/>
  <c r="W6" i="1"/>
  <c r="W7" i="1" l="1"/>
  <c r="X6" i="1"/>
  <c r="X7" i="1" l="1"/>
  <c r="Y6" i="1"/>
  <c r="Y7" i="1" l="1"/>
  <c r="Z6" i="1"/>
  <c r="AA6" i="1" l="1"/>
  <c r="Z7" i="1"/>
  <c r="AB6" i="1" l="1"/>
  <c r="AA5" i="1"/>
  <c r="AA7" i="1"/>
  <c r="AB7" i="1" l="1"/>
  <c r="AC6" i="1"/>
  <c r="AD6" i="1" l="1"/>
  <c r="AC7" i="1"/>
  <c r="AE6" i="1" l="1"/>
  <c r="AD7" i="1"/>
  <c r="AF6" i="1" l="1"/>
  <c r="AE7" i="1"/>
  <c r="AG6" i="1" l="1"/>
  <c r="AF7" i="1"/>
  <c r="AF5" i="1"/>
  <c r="AH6" i="1" l="1"/>
  <c r="AG7" i="1"/>
  <c r="AH7" i="1" l="1"/>
  <c r="AI6" i="1"/>
  <c r="AI7" i="1" l="1"/>
  <c r="AJ6" i="1"/>
  <c r="AJ7" i="1" l="1"/>
  <c r="AK6" i="1"/>
  <c r="AK7" i="1" l="1"/>
  <c r="AK5" i="1"/>
  <c r="AL6" i="1"/>
  <c r="AL7" i="1" l="1"/>
  <c r="AM6" i="1"/>
  <c r="AM7" i="1" l="1"/>
  <c r="AN6" i="1"/>
  <c r="AN7" i="1" l="1"/>
  <c r="AO6" i="1"/>
  <c r="AP6" i="1" l="1"/>
  <c r="AO7" i="1"/>
  <c r="AQ6" i="1" l="1"/>
  <c r="AP5" i="1"/>
  <c r="AP7" i="1"/>
  <c r="AR6" i="1" l="1"/>
  <c r="AQ7" i="1"/>
  <c r="AS6" i="1" l="1"/>
  <c r="AR7" i="1"/>
  <c r="AT6" i="1" l="1"/>
  <c r="AS7" i="1"/>
  <c r="AU6" i="1" l="1"/>
  <c r="AT7" i="1"/>
  <c r="AU7" i="1" l="1"/>
  <c r="AU5" i="1"/>
  <c r="AV6" i="1"/>
  <c r="AV7" i="1" l="1"/>
  <c r="AW6" i="1"/>
  <c r="AW7" i="1" l="1"/>
  <c r="AX6" i="1"/>
  <c r="AX7" i="1" l="1"/>
  <c r="AY6" i="1"/>
  <c r="AY7" i="1" s="1"/>
</calcChain>
</file>

<file path=xl/sharedStrings.xml><?xml version="1.0" encoding="utf-8"?>
<sst xmlns="http://schemas.openxmlformats.org/spreadsheetml/2006/main" count="53" uniqueCount="28">
  <si>
    <t>Concurs d'oposició ICATFIX - Infraestructures de la Generalitat de Catalunya</t>
  </si>
  <si>
    <t>Input column</t>
  </si>
  <si>
    <t>Project start date:</t>
  </si>
  <si>
    <t>Calculated column</t>
  </si>
  <si>
    <r>
      <rPr>
        <b/>
        <sz val="11"/>
        <color theme="1"/>
        <rFont val="Calibri"/>
        <family val="2"/>
        <scheme val="minor"/>
      </rPr>
      <t>Processos aturats + places desdoblades:</t>
    </r>
    <r>
      <rPr>
        <sz val="11"/>
        <color theme="1"/>
        <rFont val="Calibri"/>
        <family val="2"/>
        <scheme val="minor"/>
      </rPr>
      <t xml:space="preserve"> Publicades a 02/01/2025 (C) i els procesos aturats (D)</t>
    </r>
  </si>
  <si>
    <t>Tipus</t>
  </si>
  <si>
    <t>Data inici</t>
  </si>
  <si>
    <t>Dies lab</t>
  </si>
  <si>
    <t>Data fi
DATE</t>
  </si>
  <si>
    <t>P</t>
  </si>
  <si>
    <t>Places en curs (Bloc 1)</t>
  </si>
  <si>
    <t>T</t>
  </si>
  <si>
    <t>Entrevistes</t>
  </si>
  <si>
    <t>Treball previ llistes provisional + adjudicació</t>
  </si>
  <si>
    <t>Publicació provisional + adjudicació</t>
  </si>
  <si>
    <t>Al·legacions</t>
  </si>
  <si>
    <t>Publicació llista definitiva (Bloc 1 i Bloc 2)</t>
  </si>
  <si>
    <t>Processos aturats + places anul·lades (Bloc 2)</t>
  </si>
  <si>
    <t>Públicació</t>
  </si>
  <si>
    <t>Presentació</t>
  </si>
  <si>
    <t>Revisió requeriments</t>
  </si>
  <si>
    <t>Llista provisional</t>
  </si>
  <si>
    <t>Límit presentació esmenes o al·legacions</t>
  </si>
  <si>
    <t>Finalització termini al·legacions i llista def. pers admeses</t>
  </si>
  <si>
    <t>Pulblicació temaris (1 mes)</t>
  </si>
  <si>
    <t>Valoració de mèrits</t>
  </si>
  <si>
    <t xml:space="preserve">Proves </t>
  </si>
  <si>
    <t>Avaluació proves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</si>
</sst>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/dd/yyyy"/>
    <numFmt numFmtId="165" formatCode="mmm\ dd\,\ yyyy"/>
    <numFmt numFmtId="166" formatCode="d"/>
    <numFmt numFmtId="167" formatCode="[$-409]dd\-mmm\-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78CCB9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rgb="FF026186"/>
      <name val="Calibri"/>
      <family val="2"/>
      <scheme val="minor"/>
    </font>
    <font>
      <b/>
      <sz val="12"/>
      <color rgb="FF026186"/>
      <name val="Calibri"/>
      <family val="2"/>
      <scheme val="minor"/>
    </font>
    <font>
      <sz val="11"/>
      <color rgb="FF026186"/>
      <name val="Calibri"/>
      <family val="2"/>
      <scheme val="minor"/>
    </font>
    <font>
      <b/>
      <sz val="11"/>
      <color rgb="FF026186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241858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sz val="10"/>
      <color theme="0" tint="-4.9989318521683403E-2"/>
      <name val="Calibri"/>
      <family val="2"/>
      <scheme val="minor"/>
    </font>
    <font>
      <b/>
      <sz val="10"/>
      <color rgb="FF78CCB9"/>
      <name val="Calibri"/>
      <family val="2"/>
      <scheme val="minor"/>
    </font>
    <font>
      <b/>
      <sz val="10"/>
      <color rgb="FF241858"/>
      <name val="Calibri"/>
      <family val="2"/>
      <scheme val="minor"/>
    </font>
    <font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78CCB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ck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/>
      <diagonal/>
    </border>
    <border>
      <left style="thin">
        <color theme="0" tint="-0.14996795556505021"/>
      </left>
      <right style="thin">
        <color theme="0" tint="-0.14999847407452621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0" xfId="0" applyFill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15" fontId="0" fillId="0" borderId="0" xfId="0" applyNumberFormat="1" applyAlignment="1" applyProtection="1">
      <alignment horizontal="center"/>
      <protection locked="0"/>
    </xf>
    <xf numFmtId="1" fontId="0" fillId="0" borderId="0" xfId="0" applyNumberFormat="1" applyProtection="1">
      <protection locked="0"/>
    </xf>
    <xf numFmtId="15" fontId="0" fillId="0" borderId="0" xfId="0" applyNumberFormat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 indent="1"/>
      <protection locked="0"/>
    </xf>
    <xf numFmtId="1" fontId="4" fillId="0" borderId="0" xfId="0" quotePrefix="1" applyNumberFormat="1" applyFont="1" applyAlignment="1" applyProtection="1">
      <alignment horizontal="center" vertical="center"/>
      <protection locked="0"/>
    </xf>
    <xf numFmtId="15" fontId="4" fillId="0" borderId="0" xfId="0" quotePrefix="1" applyNumberFormat="1" applyFont="1" applyAlignment="1" applyProtection="1">
      <alignment horizontal="center" vertical="center"/>
      <protection locked="0"/>
    </xf>
    <xf numFmtId="15" fontId="4" fillId="0" borderId="0" xfId="0" applyNumberFormat="1" applyFont="1" applyAlignment="1" applyProtection="1">
      <alignment vertical="center"/>
      <protection locked="0"/>
    </xf>
    <xf numFmtId="15" fontId="5" fillId="0" borderId="0" xfId="0" applyNumberFormat="1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4" borderId="0" xfId="0" applyFill="1" applyAlignment="1" applyProtection="1">
      <alignment horizontal="center" vertical="center"/>
      <protection locked="0"/>
    </xf>
    <xf numFmtId="1" fontId="4" fillId="0" borderId="0" xfId="0" applyNumberFormat="1" applyFont="1" applyAlignment="1" applyProtection="1">
      <alignment vertical="center"/>
      <protection locked="0"/>
    </xf>
    <xf numFmtId="165" fontId="6" fillId="0" borderId="0" xfId="0" applyNumberFormat="1" applyFont="1" applyAlignment="1" applyProtection="1">
      <alignment vertical="center"/>
      <protection locked="0"/>
    </xf>
    <xf numFmtId="166" fontId="8" fillId="0" borderId="0" xfId="0" applyNumberFormat="1" applyFont="1" applyAlignment="1" applyProtection="1">
      <alignment vertical="center"/>
      <protection locked="0"/>
    </xf>
    <xf numFmtId="166" fontId="8" fillId="0" borderId="0" xfId="0" applyNumberFormat="1" applyFont="1" applyAlignment="1" applyProtection="1">
      <alignment horizontal="center" vertical="center"/>
      <protection locked="0"/>
    </xf>
    <xf numFmtId="15" fontId="8" fillId="0" borderId="0" xfId="0" applyNumberFormat="1" applyFont="1" applyAlignment="1" applyProtection="1">
      <alignment horizontal="center" vertical="center"/>
      <protection locked="0"/>
    </xf>
    <xf numFmtId="1" fontId="8" fillId="0" borderId="0" xfId="0" applyNumberFormat="1" applyFont="1" applyAlignment="1" applyProtection="1">
      <alignment vertical="center"/>
      <protection locked="0"/>
    </xf>
    <xf numFmtId="15" fontId="8" fillId="0" borderId="0" xfId="0" applyNumberFormat="1" applyFont="1" applyAlignment="1" applyProtection="1">
      <alignment vertical="center"/>
      <protection locked="0"/>
    </xf>
    <xf numFmtId="15" fontId="9" fillId="6" borderId="0" xfId="0" applyNumberFormat="1" applyFont="1" applyFill="1" applyAlignment="1" applyProtection="1">
      <alignment horizontal="right" vertical="center" textRotation="90"/>
      <protection locked="0"/>
    </xf>
    <xf numFmtId="167" fontId="9" fillId="6" borderId="0" xfId="0" applyNumberFormat="1" applyFont="1" applyFill="1" applyAlignment="1" applyProtection="1">
      <alignment horizontal="right" vertical="center" textRotation="90"/>
      <protection locked="0"/>
    </xf>
    <xf numFmtId="0" fontId="8" fillId="0" borderId="0" xfId="0" applyFont="1" applyAlignment="1" applyProtection="1">
      <alignment vertical="center"/>
      <protection locked="0"/>
    </xf>
    <xf numFmtId="14" fontId="12" fillId="2" borderId="0" xfId="0" applyNumberFormat="1" applyFont="1" applyFill="1" applyAlignment="1" applyProtection="1">
      <alignment horizontal="center" vertical="center"/>
      <protection locked="0"/>
    </xf>
    <xf numFmtId="14" fontId="13" fillId="0" borderId="0" xfId="0" applyNumberFormat="1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left" vertical="center"/>
      <protection locked="0"/>
    </xf>
    <xf numFmtId="15" fontId="8" fillId="0" borderId="5" xfId="0" applyNumberFormat="1" applyFont="1" applyBorder="1" applyAlignment="1" applyProtection="1">
      <alignment horizontal="center" vertical="center"/>
      <protection locked="0"/>
    </xf>
    <xf numFmtId="1" fontId="8" fillId="0" borderId="5" xfId="0" applyNumberFormat="1" applyFont="1" applyBorder="1" applyAlignment="1" applyProtection="1">
      <alignment horizontal="center" vertical="center"/>
      <protection locked="0"/>
    </xf>
    <xf numFmtId="165" fontId="7" fillId="5" borderId="6" xfId="0" applyNumberFormat="1" applyFont="1" applyFill="1" applyBorder="1" applyAlignment="1" applyProtection="1">
      <alignment horizontal="center" vertical="center"/>
      <protection locked="0"/>
    </xf>
    <xf numFmtId="165" fontId="7" fillId="5" borderId="0" xfId="0" applyNumberFormat="1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15" fontId="4" fillId="0" borderId="2" xfId="0" applyNumberFormat="1" applyFont="1" applyBorder="1" applyAlignment="1" applyProtection="1">
      <alignment horizontal="center" vertical="center"/>
      <protection locked="0"/>
    </xf>
    <xf numFmtId="15" fontId="4" fillId="0" borderId="3" xfId="0" applyNumberFormat="1" applyFont="1" applyBorder="1" applyAlignment="1" applyProtection="1">
      <alignment horizontal="center" vertical="center"/>
      <protection locked="0"/>
    </xf>
    <xf numFmtId="15" fontId="4" fillId="0" borderId="4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 wrapText="1"/>
      <protection locked="0"/>
    </xf>
    <xf numFmtId="164" fontId="10" fillId="3" borderId="7" xfId="0" applyNumberFormat="1" applyFont="1" applyFill="1" applyBorder="1" applyAlignment="1" applyProtection="1">
      <alignment horizontal="center" vertical="center" wrapText="1"/>
    </xf>
    <xf numFmtId="0" fontId="10" fillId="3" borderId="6" xfId="0" applyFont="1" applyFill="1" applyBorder="1" applyAlignment="1" applyProtection="1">
      <alignment horizontal="left" vertical="center" indent="1"/>
    </xf>
    <xf numFmtId="15" fontId="10" fillId="3" borderId="5" xfId="0" applyNumberFormat="1" applyFont="1" applyFill="1" applyBorder="1" applyAlignment="1" applyProtection="1">
      <alignment horizontal="center" vertical="center" wrapText="1"/>
    </xf>
    <xf numFmtId="1" fontId="10" fillId="3" borderId="5" xfId="0" applyNumberFormat="1" applyFont="1" applyFill="1" applyBorder="1" applyAlignment="1" applyProtection="1">
      <alignment horizontal="center" vertical="center" wrapText="1"/>
    </xf>
    <xf numFmtId="15" fontId="11" fillId="4" borderId="5" xfId="0" applyNumberFormat="1" applyFont="1" applyFill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/>
    </xf>
    <xf numFmtId="0" fontId="13" fillId="0" borderId="6" xfId="0" applyFont="1" applyBorder="1" applyAlignment="1" applyProtection="1">
      <alignment horizontal="center" vertical="center"/>
    </xf>
    <xf numFmtId="15" fontId="13" fillId="0" borderId="5" xfId="0" applyNumberFormat="1" applyFont="1" applyBorder="1" applyAlignment="1" applyProtection="1">
      <alignment horizontal="center" vertical="center" wrapText="1"/>
    </xf>
    <xf numFmtId="1" fontId="13" fillId="0" borderId="5" xfId="0" applyNumberFormat="1" applyFont="1" applyBorder="1" applyAlignment="1" applyProtection="1">
      <alignment horizontal="center" vertical="center" wrapText="1"/>
    </xf>
    <xf numFmtId="0" fontId="9" fillId="0" borderId="6" xfId="0" applyFont="1" applyBorder="1" applyAlignment="1" applyProtection="1">
      <alignment horizontal="left" vertical="center"/>
    </xf>
    <xf numFmtId="15" fontId="8" fillId="0" borderId="5" xfId="0" applyNumberFormat="1" applyFont="1" applyBorder="1" applyAlignment="1" applyProtection="1">
      <alignment horizontal="center" vertical="center"/>
    </xf>
    <xf numFmtId="0" fontId="14" fillId="7" borderId="6" xfId="0" applyFont="1" applyFill="1" applyBorder="1" applyAlignment="1" applyProtection="1">
      <alignment horizontal="left" vertical="center"/>
    </xf>
    <xf numFmtId="15" fontId="14" fillId="7" borderId="5" xfId="0" applyNumberFormat="1" applyFont="1" applyFill="1" applyBorder="1" applyAlignment="1" applyProtection="1">
      <alignment horizontal="center" vertical="center"/>
    </xf>
    <xf numFmtId="1" fontId="14" fillId="7" borderId="5" xfId="0" applyNumberFormat="1" applyFont="1" applyFill="1" applyBorder="1" applyAlignment="1" applyProtection="1">
      <alignment horizontal="center" vertical="center"/>
    </xf>
    <xf numFmtId="0" fontId="8" fillId="8" borderId="7" xfId="0" applyFont="1" applyFill="1" applyBorder="1" applyAlignment="1" applyProtection="1">
      <alignment horizontal="center" vertical="center"/>
    </xf>
    <xf numFmtId="0" fontId="8" fillId="8" borderId="6" xfId="0" applyFont="1" applyFill="1" applyBorder="1" applyAlignment="1" applyProtection="1">
      <alignment horizontal="left" vertical="center"/>
    </xf>
    <xf numFmtId="15" fontId="8" fillId="8" borderId="5" xfId="0" applyNumberFormat="1" applyFont="1" applyFill="1" applyBorder="1" applyAlignment="1" applyProtection="1">
      <alignment horizontal="center" vertical="center"/>
    </xf>
    <xf numFmtId="1" fontId="8" fillId="8" borderId="5" xfId="0" applyNumberFormat="1" applyFont="1" applyFill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left" vertical="center"/>
    </xf>
    <xf numFmtId="1" fontId="8" fillId="0" borderId="5" xfId="0" applyNumberFormat="1" applyFont="1" applyBorder="1" applyAlignment="1" applyProtection="1">
      <alignment horizontal="center" vertical="center"/>
    </xf>
    <xf numFmtId="15" fontId="8" fillId="7" borderId="5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14">
    <dxf>
      <fill>
        <patternFill patternType="solid">
          <fgColor theme="0"/>
          <bgColor rgb="FF20B087"/>
        </patternFill>
      </fill>
      <border>
        <top style="thin">
          <color theme="0"/>
        </top>
        <bottom style="thin">
          <color theme="0"/>
        </bottom>
      </border>
    </dxf>
    <dxf>
      <fill>
        <patternFill patternType="solid">
          <fgColor auto="1"/>
          <bgColor theme="2" tint="-0.24994659260841701"/>
        </patternFill>
      </fill>
      <border>
        <top style="thin">
          <color theme="0"/>
        </top>
        <bottom style="thin">
          <color theme="0"/>
        </bottom>
      </border>
    </dxf>
    <dxf>
      <fill>
        <patternFill patternType="darkUp">
          <fgColor rgb="FF20B087"/>
          <bgColor theme="0" tint="-0.14990691854609822"/>
        </patternFill>
      </fill>
      <border>
        <top style="thin">
          <color theme="0"/>
        </top>
        <bottom style="thin">
          <color theme="0"/>
        </bottom>
      </border>
    </dxf>
    <dxf>
      <fill>
        <patternFill patternType="solid">
          <fgColor theme="0"/>
          <bgColor rgb="FF20B087"/>
        </patternFill>
      </fill>
      <border>
        <top style="thin">
          <color theme="0"/>
        </top>
        <bottom style="thin">
          <color theme="0"/>
        </bottom>
      </border>
    </dxf>
    <dxf>
      <fill>
        <patternFill patternType="solid">
          <fgColor auto="1"/>
          <bgColor theme="2" tint="-0.24994659260841701"/>
        </patternFill>
      </fill>
      <border>
        <top style="thin">
          <color theme="0"/>
        </top>
        <bottom style="thin">
          <color theme="0"/>
        </bottom>
      </border>
    </dxf>
    <dxf>
      <border>
        <left style="dashed">
          <color rgb="FFC00000"/>
        </left>
        <right style="dashed">
          <color rgb="FFC00000"/>
        </right>
        <vertical/>
        <horizontal/>
      </border>
    </dxf>
    <dxf>
      <font>
        <color theme="0" tint="-4.9989318521683403E-2"/>
      </font>
      <fill>
        <patternFill>
          <bgColor rgb="FFC00000"/>
        </patternFill>
      </fill>
    </dxf>
    <dxf>
      <border>
        <right style="thin">
          <color theme="0" tint="-0.14996795556505021"/>
        </right>
        <vertical/>
        <horizontal/>
      </border>
    </dxf>
    <dxf>
      <font>
        <color rgb="FF0033CC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numFmt numFmtId="168" formatCode="\ \ \ \ \ \ @"/>
    </dxf>
    <dxf>
      <numFmt numFmtId="169" formatCode="\ \ \ 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Scroll" dx="26" fmlaLink="$AN$3" horiz="1" max="100" min="1" page="0" val="14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12700</xdr:colOff>
          <xdr:row>2</xdr:row>
          <xdr:rowOff>12700</xdr:rowOff>
        </xdr:from>
        <xdr:to>
          <xdr:col>51</xdr:col>
          <xdr:colOff>12700</xdr:colOff>
          <xdr:row>3</xdr:row>
          <xdr:rowOff>0</xdr:rowOff>
        </xdr:to>
        <xdr:sp macro="" textlink="">
          <xdr:nvSpPr>
            <xdr:cNvPr id="1025" name="Scroll Bar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: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27219-F187-437C-AA8E-B2156F093CF2}">
  <sheetPr>
    <tabColor theme="8"/>
    <pageSetUpPr fitToPage="1"/>
  </sheetPr>
  <dimension ref="A1:AZ34"/>
  <sheetViews>
    <sheetView showGridLines="0" tabSelected="1" zoomScale="85" zoomScaleNormal="85" workbookViewId="0">
      <pane ySplit="7" topLeftCell="A8" activePane="bottomLeft" state="frozen"/>
      <selection pane="bottomLeft" activeCell="C30" sqref="C30"/>
    </sheetView>
  </sheetViews>
  <sheetFormatPr defaultColWidth="8.81640625" defaultRowHeight="14.5" x14ac:dyDescent="0.35"/>
  <cols>
    <col min="1" max="1" width="2.7265625" style="3" customWidth="1"/>
    <col min="2" max="2" width="7.7265625" style="4" customWidth="1"/>
    <col min="3" max="3" width="48.453125" style="4" customWidth="1"/>
    <col min="4" max="4" width="12.26953125" style="5" customWidth="1"/>
    <col min="5" max="5" width="9.1796875" style="6" hidden="1" customWidth="1"/>
    <col min="6" max="6" width="12" style="7" customWidth="1"/>
    <col min="7" max="19" width="3.54296875" style="8" customWidth="1"/>
    <col min="20" max="46" width="3.54296875" style="3" customWidth="1"/>
    <col min="47" max="51" width="3.7265625" style="3" customWidth="1"/>
    <col min="52" max="52" width="2" style="3" customWidth="1"/>
    <col min="53" max="53" width="3" style="3" customWidth="1"/>
    <col min="54" max="16384" width="8.81640625" style="3"/>
  </cols>
  <sheetData>
    <row r="1" spans="1:52" s="2" customFormat="1" ht="41.5" customHeight="1" x14ac:dyDescent="0.35">
      <c r="A1" s="1"/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</row>
    <row r="2" spans="1:52" ht="19.899999999999999" customHeight="1" x14ac:dyDescent="0.35"/>
    <row r="3" spans="1:52" s="9" customFormat="1" ht="19.899999999999999" customHeight="1" thickBot="1" x14ac:dyDescent="0.4">
      <c r="B3" s="10"/>
      <c r="C3" s="11" t="s">
        <v>1</v>
      </c>
      <c r="E3" s="12"/>
      <c r="F3" s="13"/>
      <c r="G3" s="39" t="s">
        <v>2</v>
      </c>
      <c r="H3" s="39"/>
      <c r="I3" s="39"/>
      <c r="J3" s="39"/>
      <c r="K3" s="39"/>
      <c r="L3" s="39"/>
      <c r="M3" s="40">
        <v>45660</v>
      </c>
      <c r="N3" s="41"/>
      <c r="O3" s="41"/>
      <c r="P3" s="42"/>
      <c r="Q3" s="14"/>
      <c r="R3" s="14"/>
      <c r="S3" s="14"/>
      <c r="T3" s="15"/>
      <c r="U3" s="15"/>
      <c r="V3" s="16"/>
      <c r="W3" s="16"/>
      <c r="X3" s="16"/>
      <c r="Y3" s="16"/>
      <c r="Z3" s="16"/>
      <c r="AA3" s="39"/>
      <c r="AB3" s="39"/>
      <c r="AC3" s="39"/>
      <c r="AD3" s="39"/>
      <c r="AE3" s="39"/>
      <c r="AG3" s="17"/>
      <c r="AN3" s="17">
        <v>14</v>
      </c>
    </row>
    <row r="4" spans="1:52" s="9" customFormat="1" ht="18" customHeight="1" thickTop="1" x14ac:dyDescent="0.35">
      <c r="B4" s="18"/>
      <c r="C4" s="11" t="s">
        <v>3</v>
      </c>
      <c r="E4" s="19"/>
      <c r="F4" s="14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</row>
    <row r="5" spans="1:52" s="9" customFormat="1" ht="29.15" customHeight="1" x14ac:dyDescent="0.35">
      <c r="B5" s="43" t="s">
        <v>4</v>
      </c>
      <c r="C5" s="43"/>
      <c r="D5" s="43"/>
      <c r="E5" s="43"/>
      <c r="F5" s="43"/>
      <c r="G5" s="36" t="str">
        <f>_xlfn.CONCAT("WEEK ",WEEKNUM(date,2))</f>
        <v>WEEK 14</v>
      </c>
      <c r="H5" s="37"/>
      <c r="I5" s="37"/>
      <c r="J5" s="37"/>
      <c r="K5" s="37"/>
      <c r="L5" s="36" t="str">
        <f>_xlfn.CONCAT("WEEK ",WEEKNUM(date,2))</f>
        <v>WEEK 15</v>
      </c>
      <c r="M5" s="37"/>
      <c r="N5" s="37"/>
      <c r="O5" s="37"/>
      <c r="P5" s="37"/>
      <c r="Q5" s="36" t="str">
        <f>_xlfn.CONCAT("WEEK ",WEEKNUM(date,2))</f>
        <v>WEEK 16</v>
      </c>
      <c r="R5" s="37"/>
      <c r="S5" s="37"/>
      <c r="T5" s="37"/>
      <c r="U5" s="37"/>
      <c r="V5" s="36" t="str">
        <f>_xlfn.CONCAT("WEEK ",WEEKNUM(date,2))</f>
        <v>WEEK 17</v>
      </c>
      <c r="W5" s="37"/>
      <c r="X5" s="37"/>
      <c r="Y5" s="37"/>
      <c r="Z5" s="37"/>
      <c r="AA5" s="36" t="str">
        <f>_xlfn.CONCAT("WEEK ",WEEKNUM(date,2))</f>
        <v>WEEK 18</v>
      </c>
      <c r="AB5" s="37"/>
      <c r="AC5" s="37"/>
      <c r="AD5" s="37"/>
      <c r="AE5" s="37"/>
      <c r="AF5" s="36" t="str">
        <f>_xlfn.CONCAT("WEEK ",WEEKNUM(date,2))</f>
        <v>WEEK 19</v>
      </c>
      <c r="AG5" s="37"/>
      <c r="AH5" s="37"/>
      <c r="AI5" s="37"/>
      <c r="AJ5" s="37"/>
      <c r="AK5" s="36" t="str">
        <f>_xlfn.CONCAT("WEEK ",WEEKNUM(date,2))</f>
        <v>WEEK 20</v>
      </c>
      <c r="AL5" s="37"/>
      <c r="AM5" s="37"/>
      <c r="AN5" s="37"/>
      <c r="AO5" s="37"/>
      <c r="AP5" s="36" t="str">
        <f>_xlfn.CONCAT("WEEK ",WEEKNUM(date,2))</f>
        <v>WEEK 21</v>
      </c>
      <c r="AQ5" s="37"/>
      <c r="AR5" s="37"/>
      <c r="AS5" s="37"/>
      <c r="AT5" s="37"/>
      <c r="AU5" s="36" t="str">
        <f>_xlfn.CONCAT("WEEK ",WEEKNUM(date,2))</f>
        <v>WEEK 22</v>
      </c>
      <c r="AV5" s="37"/>
      <c r="AW5" s="37"/>
      <c r="AX5" s="37"/>
      <c r="AY5" s="37"/>
    </row>
    <row r="6" spans="1:52" s="21" customFormat="1" ht="58.9" customHeight="1" x14ac:dyDescent="0.35">
      <c r="B6" s="22"/>
      <c r="C6" s="22"/>
      <c r="D6" s="23"/>
      <c r="E6" s="24"/>
      <c r="F6" s="25"/>
      <c r="G6" s="26">
        <f>project_start_date-WEEKDAY(project_start_date,1)+2+7*(AN3-1)</f>
        <v>45747</v>
      </c>
      <c r="H6" s="27">
        <f t="shared" ref="H6:AY6" si="0">WORKDAY(G6, 1)</f>
        <v>45748</v>
      </c>
      <c r="I6" s="27">
        <f t="shared" si="0"/>
        <v>45749</v>
      </c>
      <c r="J6" s="27">
        <f t="shared" si="0"/>
        <v>45750</v>
      </c>
      <c r="K6" s="27">
        <f t="shared" si="0"/>
        <v>45751</v>
      </c>
      <c r="L6" s="27">
        <f t="shared" si="0"/>
        <v>45754</v>
      </c>
      <c r="M6" s="27">
        <f t="shared" si="0"/>
        <v>45755</v>
      </c>
      <c r="N6" s="27">
        <f t="shared" si="0"/>
        <v>45756</v>
      </c>
      <c r="O6" s="27">
        <f t="shared" si="0"/>
        <v>45757</v>
      </c>
      <c r="P6" s="27">
        <f t="shared" si="0"/>
        <v>45758</v>
      </c>
      <c r="Q6" s="27">
        <f t="shared" si="0"/>
        <v>45761</v>
      </c>
      <c r="R6" s="27">
        <f t="shared" si="0"/>
        <v>45762</v>
      </c>
      <c r="S6" s="27">
        <f t="shared" si="0"/>
        <v>45763</v>
      </c>
      <c r="T6" s="27">
        <f t="shared" si="0"/>
        <v>45764</v>
      </c>
      <c r="U6" s="27">
        <f t="shared" si="0"/>
        <v>45765</v>
      </c>
      <c r="V6" s="27">
        <f t="shared" si="0"/>
        <v>45768</v>
      </c>
      <c r="W6" s="27">
        <f t="shared" si="0"/>
        <v>45769</v>
      </c>
      <c r="X6" s="27">
        <f t="shared" si="0"/>
        <v>45770</v>
      </c>
      <c r="Y6" s="27">
        <f t="shared" si="0"/>
        <v>45771</v>
      </c>
      <c r="Z6" s="27">
        <f t="shared" si="0"/>
        <v>45772</v>
      </c>
      <c r="AA6" s="27">
        <f t="shared" si="0"/>
        <v>45775</v>
      </c>
      <c r="AB6" s="27">
        <f t="shared" si="0"/>
        <v>45776</v>
      </c>
      <c r="AC6" s="27">
        <f t="shared" si="0"/>
        <v>45777</v>
      </c>
      <c r="AD6" s="27">
        <f t="shared" si="0"/>
        <v>45778</v>
      </c>
      <c r="AE6" s="27">
        <f t="shared" si="0"/>
        <v>45779</v>
      </c>
      <c r="AF6" s="27">
        <f t="shared" si="0"/>
        <v>45782</v>
      </c>
      <c r="AG6" s="27">
        <f t="shared" si="0"/>
        <v>45783</v>
      </c>
      <c r="AH6" s="27">
        <f t="shared" si="0"/>
        <v>45784</v>
      </c>
      <c r="AI6" s="27">
        <f t="shared" si="0"/>
        <v>45785</v>
      </c>
      <c r="AJ6" s="27">
        <f t="shared" si="0"/>
        <v>45786</v>
      </c>
      <c r="AK6" s="27">
        <f t="shared" si="0"/>
        <v>45789</v>
      </c>
      <c r="AL6" s="27">
        <f t="shared" si="0"/>
        <v>45790</v>
      </c>
      <c r="AM6" s="27">
        <f t="shared" si="0"/>
        <v>45791</v>
      </c>
      <c r="AN6" s="27">
        <f t="shared" si="0"/>
        <v>45792</v>
      </c>
      <c r="AO6" s="27">
        <f t="shared" si="0"/>
        <v>45793</v>
      </c>
      <c r="AP6" s="27">
        <f t="shared" si="0"/>
        <v>45796</v>
      </c>
      <c r="AQ6" s="27">
        <f t="shared" si="0"/>
        <v>45797</v>
      </c>
      <c r="AR6" s="27">
        <f t="shared" si="0"/>
        <v>45798</v>
      </c>
      <c r="AS6" s="27">
        <f t="shared" si="0"/>
        <v>45799</v>
      </c>
      <c r="AT6" s="27">
        <f t="shared" si="0"/>
        <v>45800</v>
      </c>
      <c r="AU6" s="27">
        <f t="shared" si="0"/>
        <v>45803</v>
      </c>
      <c r="AV6" s="27">
        <f t="shared" si="0"/>
        <v>45804</v>
      </c>
      <c r="AW6" s="27">
        <f t="shared" si="0"/>
        <v>45805</v>
      </c>
      <c r="AX6" s="27">
        <f t="shared" si="0"/>
        <v>45806</v>
      </c>
      <c r="AY6" s="27">
        <f t="shared" si="0"/>
        <v>45807</v>
      </c>
    </row>
    <row r="7" spans="1:52" s="28" customFormat="1" ht="36" customHeight="1" x14ac:dyDescent="0.35">
      <c r="B7" s="44" t="s">
        <v>5</v>
      </c>
      <c r="C7" s="45"/>
      <c r="D7" s="46" t="s">
        <v>6</v>
      </c>
      <c r="E7" s="47" t="s">
        <v>7</v>
      </c>
      <c r="F7" s="48" t="s">
        <v>8</v>
      </c>
      <c r="G7" s="29" t="str">
        <f t="shared" ref="G7:AY7" si="1">LEFT(TEXT(G6,"ddd"),1)</f>
        <v>l</v>
      </c>
      <c r="H7" s="29" t="str">
        <f t="shared" si="1"/>
        <v>m</v>
      </c>
      <c r="I7" s="29" t="str">
        <f t="shared" si="1"/>
        <v>m</v>
      </c>
      <c r="J7" s="29" t="str">
        <f t="shared" si="1"/>
        <v>j</v>
      </c>
      <c r="K7" s="29" t="str">
        <f t="shared" si="1"/>
        <v>v</v>
      </c>
      <c r="L7" s="29" t="str">
        <f t="shared" si="1"/>
        <v>l</v>
      </c>
      <c r="M7" s="29" t="str">
        <f t="shared" si="1"/>
        <v>m</v>
      </c>
      <c r="N7" s="29" t="str">
        <f t="shared" si="1"/>
        <v>m</v>
      </c>
      <c r="O7" s="29" t="str">
        <f t="shared" si="1"/>
        <v>j</v>
      </c>
      <c r="P7" s="29" t="str">
        <f t="shared" si="1"/>
        <v>v</v>
      </c>
      <c r="Q7" s="29" t="str">
        <f t="shared" si="1"/>
        <v>l</v>
      </c>
      <c r="R7" s="29" t="str">
        <f t="shared" si="1"/>
        <v>m</v>
      </c>
      <c r="S7" s="29" t="str">
        <f t="shared" si="1"/>
        <v>m</v>
      </c>
      <c r="T7" s="29" t="str">
        <f t="shared" si="1"/>
        <v>j</v>
      </c>
      <c r="U7" s="29" t="str">
        <f t="shared" si="1"/>
        <v>v</v>
      </c>
      <c r="V7" s="29" t="str">
        <f t="shared" si="1"/>
        <v>l</v>
      </c>
      <c r="W7" s="29" t="str">
        <f t="shared" si="1"/>
        <v>m</v>
      </c>
      <c r="X7" s="29" t="str">
        <f t="shared" si="1"/>
        <v>m</v>
      </c>
      <c r="Y7" s="29" t="str">
        <f t="shared" si="1"/>
        <v>j</v>
      </c>
      <c r="Z7" s="29" t="str">
        <f t="shared" si="1"/>
        <v>v</v>
      </c>
      <c r="AA7" s="29" t="str">
        <f t="shared" si="1"/>
        <v>l</v>
      </c>
      <c r="AB7" s="29" t="str">
        <f t="shared" si="1"/>
        <v>m</v>
      </c>
      <c r="AC7" s="29" t="str">
        <f t="shared" si="1"/>
        <v>m</v>
      </c>
      <c r="AD7" s="29" t="str">
        <f t="shared" si="1"/>
        <v>j</v>
      </c>
      <c r="AE7" s="29" t="str">
        <f t="shared" si="1"/>
        <v>v</v>
      </c>
      <c r="AF7" s="29" t="str">
        <f t="shared" si="1"/>
        <v>l</v>
      </c>
      <c r="AG7" s="29" t="str">
        <f t="shared" si="1"/>
        <v>m</v>
      </c>
      <c r="AH7" s="29" t="str">
        <f t="shared" si="1"/>
        <v>m</v>
      </c>
      <c r="AI7" s="29" t="str">
        <f t="shared" si="1"/>
        <v>j</v>
      </c>
      <c r="AJ7" s="29" t="str">
        <f t="shared" si="1"/>
        <v>v</v>
      </c>
      <c r="AK7" s="29" t="str">
        <f t="shared" si="1"/>
        <v>l</v>
      </c>
      <c r="AL7" s="29" t="str">
        <f t="shared" si="1"/>
        <v>m</v>
      </c>
      <c r="AM7" s="29" t="str">
        <f t="shared" si="1"/>
        <v>m</v>
      </c>
      <c r="AN7" s="29" t="str">
        <f t="shared" si="1"/>
        <v>j</v>
      </c>
      <c r="AO7" s="29" t="str">
        <f t="shared" si="1"/>
        <v>v</v>
      </c>
      <c r="AP7" s="29" t="str">
        <f t="shared" si="1"/>
        <v>l</v>
      </c>
      <c r="AQ7" s="29" t="str">
        <f t="shared" si="1"/>
        <v>m</v>
      </c>
      <c r="AR7" s="29" t="str">
        <f t="shared" si="1"/>
        <v>m</v>
      </c>
      <c r="AS7" s="29" t="str">
        <f t="shared" si="1"/>
        <v>j</v>
      </c>
      <c r="AT7" s="29" t="str">
        <f t="shared" si="1"/>
        <v>v</v>
      </c>
      <c r="AU7" s="29" t="str">
        <f t="shared" si="1"/>
        <v>l</v>
      </c>
      <c r="AV7" s="29" t="str">
        <f t="shared" si="1"/>
        <v>m</v>
      </c>
      <c r="AW7" s="29" t="str">
        <f t="shared" si="1"/>
        <v>m</v>
      </c>
      <c r="AX7" s="29" t="str">
        <f t="shared" si="1"/>
        <v>j</v>
      </c>
      <c r="AY7" s="29" t="str">
        <f t="shared" si="1"/>
        <v>v</v>
      </c>
    </row>
    <row r="8" spans="1:52" s="28" customFormat="1" ht="6.65" customHeight="1" x14ac:dyDescent="0.35">
      <c r="B8" s="49"/>
      <c r="C8" s="50"/>
      <c r="D8" s="51"/>
      <c r="E8" s="52"/>
      <c r="F8" s="51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</row>
    <row r="9" spans="1:52" s="28" customFormat="1" ht="18" customHeight="1" x14ac:dyDescent="0.35">
      <c r="B9" s="49" t="s">
        <v>9</v>
      </c>
      <c r="C9" s="53" t="s">
        <v>10</v>
      </c>
      <c r="D9" s="51">
        <f>MIN(D10:D14)</f>
        <v>45698</v>
      </c>
      <c r="E9" s="52">
        <f>IF(ISBLANK(D9),"",NETWORKDAYS(D9,MAX(F10:F14)))</f>
        <v>103</v>
      </c>
      <c r="F9" s="54">
        <f t="shared" ref="F9:F30" si="2">IF(ISBLANK(start_date), "",IF(duration=0,start_date,WORKDAY(start_date,duration-1)))</f>
        <v>45840</v>
      </c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</row>
    <row r="10" spans="1:52" s="28" customFormat="1" ht="18" customHeight="1" x14ac:dyDescent="0.35">
      <c r="B10" s="49" t="s">
        <v>11</v>
      </c>
      <c r="C10" s="55" t="s">
        <v>12</v>
      </c>
      <c r="D10" s="56">
        <v>45698</v>
      </c>
      <c r="E10" s="57">
        <v>30</v>
      </c>
      <c r="F10" s="56">
        <f t="shared" si="2"/>
        <v>45737</v>
      </c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</row>
    <row r="11" spans="1:52" s="28" customFormat="1" ht="18" customHeight="1" x14ac:dyDescent="0.35">
      <c r="B11" s="58" t="s">
        <v>11</v>
      </c>
      <c r="C11" s="59" t="s">
        <v>13</v>
      </c>
      <c r="D11" s="60">
        <v>45802</v>
      </c>
      <c r="E11" s="61">
        <v>12</v>
      </c>
      <c r="F11" s="60">
        <f t="shared" si="2"/>
        <v>45817</v>
      </c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</row>
    <row r="12" spans="1:52" s="28" customFormat="1" ht="18" customHeight="1" x14ac:dyDescent="0.35">
      <c r="B12" s="58" t="s">
        <v>11</v>
      </c>
      <c r="C12" s="59" t="s">
        <v>14</v>
      </c>
      <c r="D12" s="60">
        <v>45818</v>
      </c>
      <c r="E12" s="61">
        <v>1</v>
      </c>
      <c r="F12" s="60">
        <f t="shared" si="2"/>
        <v>45818</v>
      </c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</row>
    <row r="13" spans="1:52" s="28" customFormat="1" ht="18" customHeight="1" x14ac:dyDescent="0.35">
      <c r="B13" s="58" t="s">
        <v>11</v>
      </c>
      <c r="C13" s="59" t="s">
        <v>15</v>
      </c>
      <c r="D13" s="60">
        <v>45819</v>
      </c>
      <c r="E13" s="61">
        <v>15</v>
      </c>
      <c r="F13" s="60">
        <f t="shared" si="2"/>
        <v>45839</v>
      </c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</row>
    <row r="14" spans="1:52" s="28" customFormat="1" ht="18" customHeight="1" x14ac:dyDescent="0.35">
      <c r="B14" s="58" t="s">
        <v>11</v>
      </c>
      <c r="C14" s="59" t="s">
        <v>16</v>
      </c>
      <c r="D14" s="60">
        <v>45840</v>
      </c>
      <c r="E14" s="61">
        <v>1</v>
      </c>
      <c r="F14" s="60">
        <f t="shared" si="2"/>
        <v>45840</v>
      </c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</row>
    <row r="15" spans="1:52" s="28" customFormat="1" ht="18" customHeight="1" x14ac:dyDescent="0.35">
      <c r="B15" s="49" t="s">
        <v>9</v>
      </c>
      <c r="C15" s="62" t="s">
        <v>17</v>
      </c>
      <c r="D15" s="54">
        <f>MIN(D16:D34)</f>
        <v>45659</v>
      </c>
      <c r="E15" s="63">
        <f>IF(ISBLANK(D15),"",NETWORKDAYS(D15,MAX(F16:F34)))</f>
        <v>130</v>
      </c>
      <c r="F15" s="54">
        <f t="shared" si="2"/>
        <v>45840</v>
      </c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</row>
    <row r="16" spans="1:52" s="28" customFormat="1" ht="18" customHeight="1" x14ac:dyDescent="0.35">
      <c r="B16" s="49" t="s">
        <v>11</v>
      </c>
      <c r="C16" s="62" t="s">
        <v>18</v>
      </c>
      <c r="D16" s="64">
        <v>45659</v>
      </c>
      <c r="E16" s="63">
        <v>1</v>
      </c>
      <c r="F16" s="54">
        <f t="shared" si="2"/>
        <v>45659</v>
      </c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</row>
    <row r="17" spans="2:18" s="28" customFormat="1" ht="19.5" customHeight="1" x14ac:dyDescent="0.35">
      <c r="B17" s="49" t="s">
        <v>11</v>
      </c>
      <c r="C17" s="62" t="s">
        <v>19</v>
      </c>
      <c r="D17" s="54">
        <v>45660</v>
      </c>
      <c r="E17" s="63">
        <v>11</v>
      </c>
      <c r="F17" s="54">
        <f t="shared" si="2"/>
        <v>45674</v>
      </c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</row>
    <row r="18" spans="2:18" s="28" customFormat="1" ht="19.5" customHeight="1" x14ac:dyDescent="0.35">
      <c r="B18" s="49" t="s">
        <v>11</v>
      </c>
      <c r="C18" s="62" t="s">
        <v>20</v>
      </c>
      <c r="D18" s="54">
        <v>45681</v>
      </c>
      <c r="E18" s="63">
        <v>18</v>
      </c>
      <c r="F18" s="54">
        <f t="shared" si="2"/>
        <v>45706</v>
      </c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</row>
    <row r="19" spans="2:18" s="28" customFormat="1" ht="19.5" customHeight="1" x14ac:dyDescent="0.35">
      <c r="B19" s="49" t="s">
        <v>11</v>
      </c>
      <c r="C19" s="62" t="s">
        <v>21</v>
      </c>
      <c r="D19" s="54">
        <v>45706</v>
      </c>
      <c r="E19" s="63">
        <v>1</v>
      </c>
      <c r="F19" s="54">
        <f t="shared" si="2"/>
        <v>45706</v>
      </c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</row>
    <row r="20" spans="2:18" s="28" customFormat="1" ht="21" customHeight="1" x14ac:dyDescent="0.35">
      <c r="B20" s="49" t="s">
        <v>11</v>
      </c>
      <c r="C20" s="62" t="s">
        <v>22</v>
      </c>
      <c r="D20" s="54">
        <v>45707</v>
      </c>
      <c r="E20" s="63">
        <v>5</v>
      </c>
      <c r="F20" s="54">
        <f t="shared" si="2"/>
        <v>45713</v>
      </c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</row>
    <row r="21" spans="2:18" s="28" customFormat="1" ht="21" customHeight="1" x14ac:dyDescent="0.35">
      <c r="B21" s="49" t="s">
        <v>11</v>
      </c>
      <c r="C21" s="62" t="s">
        <v>23</v>
      </c>
      <c r="D21" s="54">
        <v>45714</v>
      </c>
      <c r="E21" s="63">
        <v>4</v>
      </c>
      <c r="F21" s="54">
        <f t="shared" si="2"/>
        <v>45719</v>
      </c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</row>
    <row r="22" spans="2:18" s="28" customFormat="1" ht="18" customHeight="1" x14ac:dyDescent="0.35">
      <c r="B22" s="49" t="s">
        <v>11</v>
      </c>
      <c r="C22" s="62" t="s">
        <v>24</v>
      </c>
      <c r="D22" s="54">
        <v>45706</v>
      </c>
      <c r="E22" s="63">
        <v>30</v>
      </c>
      <c r="F22" s="54">
        <f t="shared" si="2"/>
        <v>45747</v>
      </c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</row>
    <row r="23" spans="2:18" s="28" customFormat="1" ht="18" customHeight="1" x14ac:dyDescent="0.35">
      <c r="B23" s="49" t="s">
        <v>11</v>
      </c>
      <c r="C23" s="62" t="s">
        <v>25</v>
      </c>
      <c r="D23" s="54">
        <v>45719</v>
      </c>
      <c r="E23" s="63">
        <v>10</v>
      </c>
      <c r="F23" s="54">
        <f t="shared" si="2"/>
        <v>45730</v>
      </c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</row>
    <row r="24" spans="2:18" s="28" customFormat="1" ht="18" customHeight="1" x14ac:dyDescent="0.35">
      <c r="B24" s="49" t="s">
        <v>11</v>
      </c>
      <c r="C24" s="62" t="s">
        <v>26</v>
      </c>
      <c r="D24" s="54">
        <v>45776</v>
      </c>
      <c r="E24" s="63">
        <v>1</v>
      </c>
      <c r="F24" s="54">
        <f t="shared" si="2"/>
        <v>45776</v>
      </c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</row>
    <row r="25" spans="2:18" s="28" customFormat="1" ht="18" customHeight="1" x14ac:dyDescent="0.35">
      <c r="B25" s="49" t="s">
        <v>11</v>
      </c>
      <c r="C25" s="62" t="s">
        <v>27</v>
      </c>
      <c r="D25" s="54">
        <v>45777</v>
      </c>
      <c r="E25" s="63">
        <v>15</v>
      </c>
      <c r="F25" s="54">
        <f t="shared" si="2"/>
        <v>45797</v>
      </c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</row>
    <row r="26" spans="2:18" s="28" customFormat="1" ht="18" customHeight="1" x14ac:dyDescent="0.35">
      <c r="B26" s="49" t="s">
        <v>11</v>
      </c>
      <c r="C26" s="62" t="s">
        <v>12</v>
      </c>
      <c r="D26" s="54">
        <v>45782</v>
      </c>
      <c r="E26" s="63">
        <v>15</v>
      </c>
      <c r="F26" s="54">
        <f t="shared" si="2"/>
        <v>45800</v>
      </c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</row>
    <row r="27" spans="2:18" s="28" customFormat="1" ht="18" customHeight="1" x14ac:dyDescent="0.35">
      <c r="B27" s="58" t="s">
        <v>11</v>
      </c>
      <c r="C27" s="59" t="s">
        <v>13</v>
      </c>
      <c r="D27" s="60">
        <v>45802</v>
      </c>
      <c r="E27" s="61">
        <v>12</v>
      </c>
      <c r="F27" s="60">
        <f t="shared" si="2"/>
        <v>45817</v>
      </c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</row>
    <row r="28" spans="2:18" s="28" customFormat="1" ht="18" customHeight="1" x14ac:dyDescent="0.35">
      <c r="B28" s="58" t="s">
        <v>11</v>
      </c>
      <c r="C28" s="59" t="s">
        <v>14</v>
      </c>
      <c r="D28" s="60">
        <v>45818</v>
      </c>
      <c r="E28" s="61">
        <v>1</v>
      </c>
      <c r="F28" s="60">
        <f t="shared" si="2"/>
        <v>45818</v>
      </c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</row>
    <row r="29" spans="2:18" s="28" customFormat="1" ht="18" customHeight="1" x14ac:dyDescent="0.35">
      <c r="B29" s="58" t="s">
        <v>11</v>
      </c>
      <c r="C29" s="59" t="s">
        <v>15</v>
      </c>
      <c r="D29" s="60">
        <v>45819</v>
      </c>
      <c r="E29" s="61">
        <v>15</v>
      </c>
      <c r="F29" s="60">
        <f t="shared" si="2"/>
        <v>45839</v>
      </c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</row>
    <row r="30" spans="2:18" s="28" customFormat="1" ht="18" customHeight="1" x14ac:dyDescent="0.35">
      <c r="B30" s="58" t="s">
        <v>11</v>
      </c>
      <c r="C30" s="59" t="s">
        <v>16</v>
      </c>
      <c r="D30" s="60">
        <v>45840</v>
      </c>
      <c r="E30" s="61">
        <v>1</v>
      </c>
      <c r="F30" s="60">
        <f t="shared" si="2"/>
        <v>45840</v>
      </c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</row>
    <row r="31" spans="2:18" s="28" customFormat="1" ht="18" hidden="1" customHeight="1" x14ac:dyDescent="0.35">
      <c r="B31" s="32"/>
      <c r="C31" s="33"/>
      <c r="D31" s="34"/>
      <c r="E31" s="35"/>
      <c r="F31" s="34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</row>
    <row r="32" spans="2:18" s="28" customFormat="1" ht="18" hidden="1" customHeight="1" x14ac:dyDescent="0.35">
      <c r="B32" s="32"/>
      <c r="C32" s="33"/>
      <c r="D32" s="34"/>
      <c r="E32" s="35"/>
      <c r="F32" s="34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</row>
    <row r="33" spans="2:18" s="28" customFormat="1" ht="18" hidden="1" customHeight="1" x14ac:dyDescent="0.35">
      <c r="B33" s="32"/>
      <c r="C33" s="33"/>
      <c r="D33" s="34"/>
      <c r="E33" s="35"/>
      <c r="F33" s="34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</row>
    <row r="34" spans="2:18" s="28" customFormat="1" ht="18" hidden="1" customHeight="1" x14ac:dyDescent="0.35">
      <c r="B34" s="32"/>
      <c r="C34" s="33"/>
      <c r="D34" s="34"/>
      <c r="E34" s="35"/>
      <c r="F34" s="34" t="str">
        <f>IF(ISBLANK(start_date), "",IF(duration=0,start_date,WORKDAY(start_date,duration-1)))</f>
        <v/>
      </c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</row>
  </sheetData>
  <sheetProtection algorithmName="SHA-512" hashValue="LfsnGSrI3KTd4cIG+Pu6Vbd4ftMd655G7egrFqbUFuC7OAEjck/HICLPSDu1WHYASzKndAiWRSZFGBpWm/7nDA==" saltValue="MVshZ8R0dwaUNugKkkA75A==" spinCount="100000" sheet="1" objects="1" scenarios="1"/>
  <mergeCells count="14">
    <mergeCell ref="AF5:AJ5"/>
    <mergeCell ref="AK5:AO5"/>
    <mergeCell ref="AP5:AT5"/>
    <mergeCell ref="AU5:AY5"/>
    <mergeCell ref="B1:AZ1"/>
    <mergeCell ref="G3:L3"/>
    <mergeCell ref="M3:P3"/>
    <mergeCell ref="AA3:AE3"/>
    <mergeCell ref="B5:F5"/>
    <mergeCell ref="G5:K5"/>
    <mergeCell ref="L5:P5"/>
    <mergeCell ref="Q5:U5"/>
    <mergeCell ref="V5:Z5"/>
    <mergeCell ref="AA5:AE5"/>
  </mergeCells>
  <conditionalFormatting sqref="C8:C34">
    <cfRule type="expression" dxfId="13" priority="11">
      <formula>type="P"</formula>
    </cfRule>
    <cfRule type="expression" dxfId="12" priority="14">
      <formula>type="T"</formula>
    </cfRule>
  </conditionalFormatting>
  <conditionalFormatting sqref="C11:C14">
    <cfRule type="expression" dxfId="11" priority="3">
      <formula>type="P"</formula>
    </cfRule>
  </conditionalFormatting>
  <conditionalFormatting sqref="C27:C28">
    <cfRule type="expression" dxfId="10" priority="1">
      <formula>type="P"</formula>
    </cfRule>
  </conditionalFormatting>
  <conditionalFormatting sqref="C9:F34">
    <cfRule type="expression" dxfId="9" priority="13">
      <formula>type="P"</formula>
    </cfRule>
  </conditionalFormatting>
  <conditionalFormatting sqref="F8:F34">
    <cfRule type="expression" dxfId="8" priority="10">
      <formula>_xlfn.ISFORMULA(end_date)</formula>
    </cfRule>
  </conditionalFormatting>
  <conditionalFormatting sqref="G5:AY34">
    <cfRule type="expression" dxfId="7" priority="7">
      <formula>WEEKDAY(date,2)&gt;WEEKDAY(next_date,2)</formula>
    </cfRule>
  </conditionalFormatting>
  <conditionalFormatting sqref="G7:AY7">
    <cfRule type="expression" dxfId="6" priority="16">
      <formula>date=TODAY()</formula>
    </cfRule>
  </conditionalFormatting>
  <conditionalFormatting sqref="G7:AY34">
    <cfRule type="expression" dxfId="5" priority="6">
      <formula>date=TODAY()</formula>
    </cfRule>
  </conditionalFormatting>
  <conditionalFormatting sqref="G8:AY21">
    <cfRule type="expression" dxfId="4" priority="12">
      <formula>AND(type="P",NOT(ISBLANK(start_date)),date&gt;=start_date,date&lt;=end_date)</formula>
    </cfRule>
    <cfRule type="expression" dxfId="3" priority="15">
      <formula>AND(type="T",date&gt;=start_date,date&lt;=start_date+percent*(end_date-start_date+1)-1)</formula>
    </cfRule>
  </conditionalFormatting>
  <conditionalFormatting sqref="G10:AY34">
    <cfRule type="expression" dxfId="2" priority="8">
      <formula>AND(type="T",NOT(ISBLANK(start_date)),date&gt;=start_date,date&lt;=end_date)</formula>
    </cfRule>
  </conditionalFormatting>
  <conditionalFormatting sqref="G22:AY34">
    <cfRule type="expression" dxfId="1" priority="4">
      <formula>AND(type="P",NOT(ISBLANK(start_date)),date&gt;=start_date,date&lt;=end_date)</formula>
    </cfRule>
    <cfRule type="expression" dxfId="0" priority="5">
      <formula>AND(type="T",date&gt;=start_date,date&lt;=start_date+percent*(end_date-start_date+1)-1)</formula>
    </cfRule>
  </conditionalFormatting>
  <dataValidations count="1">
    <dataValidation type="list" allowBlank="1" showInputMessage="1" showErrorMessage="1" sqref="B9:B34" xr:uid="{BB099C89-7E0F-4795-B442-05244E177781}">
      <formula1>"P,T"</formula1>
    </dataValidation>
  </dataValidations>
  <pageMargins left="0.25" right="0.25" top="0.75" bottom="0.75" header="0.3" footer="0.3"/>
  <pageSetup paperSize="9" scale="37" orientation="portrait" r:id="rId1"/>
  <customProperties>
    <customPr name="EpmWorksheetKeyString_GUID" r:id="rId2"/>
  </customPropertie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Scroll Bar 1">
              <controlPr defaultSize="0" autoPict="0">
                <anchor moveWithCells="1">
                  <from>
                    <xdr:col>36</xdr:col>
                    <xdr:colOff>12700</xdr:colOff>
                    <xdr:row>2</xdr:row>
                    <xdr:rowOff>12700</xdr:rowOff>
                  </from>
                  <to>
                    <xdr:col>51</xdr:col>
                    <xdr:colOff>12700</xdr:colOff>
                    <xdr:row>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7</vt:i4>
      </vt:variant>
    </vt:vector>
  </HeadingPairs>
  <TitlesOfParts>
    <vt:vector size="8" baseType="lpstr">
      <vt:lpstr>Planner</vt:lpstr>
      <vt:lpstr>Planner!date</vt:lpstr>
      <vt:lpstr>Planner!duration</vt:lpstr>
      <vt:lpstr>Planner!end_date</vt:lpstr>
      <vt:lpstr>Planner!next_date</vt:lpstr>
      <vt:lpstr>Planner!project_start_date</vt:lpstr>
      <vt:lpstr>Planner!start_date</vt:lpstr>
      <vt:lpstr>Planner!type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José María Estany Borges</dc:creator>
  <cp:keywords/>
  <dc:description/>
  <cp:lastModifiedBy>Curieses Català, Mónica</cp:lastModifiedBy>
  <cp:revision/>
  <dcterms:created xsi:type="dcterms:W3CDTF">2025-02-20T15:55:52Z</dcterms:created>
  <dcterms:modified xsi:type="dcterms:W3CDTF">2025-04-08T16:39:01Z</dcterms:modified>
  <cp:category/>
  <cp:contentStatus/>
</cp:coreProperties>
</file>